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800" windowHeight="12435" activeTab="1"/>
  </bookViews>
  <sheets>
    <sheet name="свод" sheetId="2" r:id="rId1"/>
    <sheet name="январь" sheetId="4" r:id="rId2"/>
    <sheet name="февраль" sheetId="16" r:id="rId3"/>
    <sheet name="март" sheetId="17" r:id="rId4"/>
    <sheet name="апрель" sheetId="18" r:id="rId5"/>
    <sheet name="май" sheetId="19" r:id="rId6"/>
    <sheet name="июнь" sheetId="20" r:id="rId7"/>
    <sheet name="июль" sheetId="21" r:id="rId8"/>
    <sheet name="август" sheetId="22" r:id="rId9"/>
    <sheet name="сентябрь" sheetId="23" r:id="rId10"/>
    <sheet name="октябрь" sheetId="24" r:id="rId11"/>
    <sheet name="ноябрь" sheetId="25" r:id="rId12"/>
    <sheet name="декабрь" sheetId="26" r:id="rId13"/>
  </sheets>
  <definedNames>
    <definedName name="Z_19AB0B45_D39E_40BB_8BD4_2E11A03DFEAD_.wvu.Cols" localSheetId="8" hidden="1">август!$F:$F</definedName>
    <definedName name="Z_19AB0B45_D39E_40BB_8BD4_2E11A03DFEAD_.wvu.Cols" localSheetId="4" hidden="1">апрель!$F:$F</definedName>
    <definedName name="Z_19AB0B45_D39E_40BB_8BD4_2E11A03DFEAD_.wvu.Cols" localSheetId="12" hidden="1">декабрь!$F:$F</definedName>
    <definedName name="Z_19AB0B45_D39E_40BB_8BD4_2E11A03DFEAD_.wvu.Cols" localSheetId="7" hidden="1">июль!$F:$F</definedName>
    <definedName name="Z_19AB0B45_D39E_40BB_8BD4_2E11A03DFEAD_.wvu.Cols" localSheetId="6" hidden="1">июнь!$F:$F</definedName>
    <definedName name="Z_19AB0B45_D39E_40BB_8BD4_2E11A03DFEAD_.wvu.Cols" localSheetId="5" hidden="1">май!$F:$F</definedName>
    <definedName name="Z_19AB0B45_D39E_40BB_8BD4_2E11A03DFEAD_.wvu.Cols" localSheetId="3" hidden="1">март!$F:$F</definedName>
    <definedName name="Z_19AB0B45_D39E_40BB_8BD4_2E11A03DFEAD_.wvu.Cols" localSheetId="11" hidden="1">ноябрь!$F:$F</definedName>
    <definedName name="Z_19AB0B45_D39E_40BB_8BD4_2E11A03DFEAD_.wvu.Cols" localSheetId="10" hidden="1">октябрь!$F:$F</definedName>
    <definedName name="Z_19AB0B45_D39E_40BB_8BD4_2E11A03DFEAD_.wvu.Cols" localSheetId="0" hidden="1">свод!$K:$K</definedName>
    <definedName name="Z_19AB0B45_D39E_40BB_8BD4_2E11A03DFEAD_.wvu.Cols" localSheetId="9" hidden="1">сентябрь!$F:$F</definedName>
    <definedName name="Z_19AB0B45_D39E_40BB_8BD4_2E11A03DFEAD_.wvu.Cols" localSheetId="2" hidden="1">февраль!$F:$F</definedName>
    <definedName name="Z_19AB0B45_D39E_40BB_8BD4_2E11A03DFEAD_.wvu.Cols" localSheetId="1" hidden="1">январь!$F:$F</definedName>
    <definedName name="Z_19AB0B45_D39E_40BB_8BD4_2E11A03DFEAD_.wvu.PrintArea" localSheetId="8" hidden="1">август!$A$1:$E$15</definedName>
    <definedName name="Z_19AB0B45_D39E_40BB_8BD4_2E11A03DFEAD_.wvu.PrintArea" localSheetId="4" hidden="1">апрель!$A$1:$E$15</definedName>
    <definedName name="Z_19AB0B45_D39E_40BB_8BD4_2E11A03DFEAD_.wvu.PrintArea" localSheetId="12" hidden="1">декабрь!$A$1:$E$15</definedName>
    <definedName name="Z_19AB0B45_D39E_40BB_8BD4_2E11A03DFEAD_.wvu.PrintArea" localSheetId="7" hidden="1">июль!$A$1:$E$15</definedName>
    <definedName name="Z_19AB0B45_D39E_40BB_8BD4_2E11A03DFEAD_.wvu.PrintArea" localSheetId="6" hidden="1">июнь!$A$1:$E$15</definedName>
    <definedName name="Z_19AB0B45_D39E_40BB_8BD4_2E11A03DFEAD_.wvu.PrintArea" localSheetId="5" hidden="1">май!$A$1:$E$15</definedName>
    <definedName name="Z_19AB0B45_D39E_40BB_8BD4_2E11A03DFEAD_.wvu.PrintArea" localSheetId="3" hidden="1">март!$A$1:$E$15</definedName>
    <definedName name="Z_19AB0B45_D39E_40BB_8BD4_2E11A03DFEAD_.wvu.PrintArea" localSheetId="11" hidden="1">ноябрь!$A$1:$E$15</definedName>
    <definedName name="Z_19AB0B45_D39E_40BB_8BD4_2E11A03DFEAD_.wvu.PrintArea" localSheetId="10" hidden="1">октябрь!$A$1:$E$15</definedName>
    <definedName name="Z_19AB0B45_D39E_40BB_8BD4_2E11A03DFEAD_.wvu.PrintArea" localSheetId="0" hidden="1">свод!$A$1:$F$18</definedName>
    <definedName name="Z_19AB0B45_D39E_40BB_8BD4_2E11A03DFEAD_.wvu.PrintArea" localSheetId="9" hidden="1">сентябрь!$A$1:$E$15</definedName>
    <definedName name="Z_19AB0B45_D39E_40BB_8BD4_2E11A03DFEAD_.wvu.PrintArea" localSheetId="2" hidden="1">февраль!$A$1:$E$15</definedName>
    <definedName name="Z_19AB0B45_D39E_40BB_8BD4_2E11A03DFEAD_.wvu.PrintArea" localSheetId="1" hidden="1">январь!$A$1:$E$15</definedName>
    <definedName name="_xlnm.Print_Area" localSheetId="8">август!$A$1:$E$15</definedName>
    <definedName name="_xlnm.Print_Area" localSheetId="4">апрель!$A$1:$E$15</definedName>
    <definedName name="_xlnm.Print_Area" localSheetId="12">декабрь!$A$1:$E$15</definedName>
    <definedName name="_xlnm.Print_Area" localSheetId="7">июль!$A$1:$E$15</definedName>
    <definedName name="_xlnm.Print_Area" localSheetId="6">июнь!$A$1:$E$15</definedName>
    <definedName name="_xlnm.Print_Area" localSheetId="5">май!$A$1:$E$15</definedName>
    <definedName name="_xlnm.Print_Area" localSheetId="3">март!$A$1:$E$15</definedName>
    <definedName name="_xlnm.Print_Area" localSheetId="11">ноябрь!$A$1:$E$15</definedName>
    <definedName name="_xlnm.Print_Area" localSheetId="10">октябрь!$A$1:$E$15</definedName>
    <definedName name="_xlnm.Print_Area" localSheetId="0">свод!$A$1:$F$18</definedName>
    <definedName name="_xlnm.Print_Area" localSheetId="9">сентябрь!$A$1:$E$15</definedName>
    <definedName name="_xlnm.Print_Area" localSheetId="2">февраль!$A$1:$E$15</definedName>
    <definedName name="_xlnm.Print_Area" localSheetId="1">январь!$A$1:$E$15</definedName>
  </definedNames>
  <calcPr calcId="152511"/>
  <customWorkbookViews>
    <customWorkbookView name="Sanjkova - Личное представление" guid="{19AB0B45-D39E-40BB-8BD4-2E11A03DFEAD}" mergeInterval="0" personalView="1" maximized="1" xWindow="1" yWindow="1" windowWidth="1916" windowHeight="850" activeSheetId="2"/>
  </customWorkbookViews>
</workbook>
</file>

<file path=xl/calcChain.xml><?xml version="1.0" encoding="utf-8"?>
<calcChain xmlns="http://schemas.openxmlformats.org/spreadsheetml/2006/main">
  <c r="C7" i="4" l="1"/>
  <c r="F5" i="2" l="1"/>
  <c r="C12" i="2"/>
  <c r="E17" i="2"/>
  <c r="E16" i="2"/>
  <c r="E15" i="2"/>
  <c r="E14" i="2"/>
  <c r="E13" i="2"/>
  <c r="E12" i="2"/>
  <c r="E11" i="2"/>
  <c r="C17" i="2"/>
  <c r="C16" i="2"/>
  <c r="C15" i="2"/>
  <c r="C14" i="2"/>
  <c r="C13" i="2"/>
  <c r="C11" i="2"/>
  <c r="E10" i="2"/>
  <c r="C10" i="2"/>
  <c r="E9" i="2"/>
  <c r="C9" i="2"/>
  <c r="E8" i="2"/>
  <c r="C8" i="2"/>
  <c r="C7" i="2"/>
  <c r="E7" i="2"/>
  <c r="C7" i="26"/>
  <c r="D17" i="2" s="1"/>
  <c r="C2" i="26"/>
  <c r="C7" i="25"/>
  <c r="C10" i="25" s="1"/>
  <c r="F5" i="25"/>
  <c r="C2" i="25"/>
  <c r="C7" i="24"/>
  <c r="D15" i="2" s="1"/>
  <c r="C2" i="24"/>
  <c r="C7" i="23"/>
  <c r="C10" i="23" s="1"/>
  <c r="F5" i="23"/>
  <c r="C2" i="23"/>
  <c r="C7" i="22"/>
  <c r="D13" i="2" s="1"/>
  <c r="C2" i="22"/>
  <c r="C7" i="21"/>
  <c r="D12" i="2" s="1"/>
  <c r="C2" i="21"/>
  <c r="C7" i="20"/>
  <c r="F5" i="20" s="1"/>
  <c r="C2" i="20"/>
  <c r="C7" i="19"/>
  <c r="D10" i="2" s="1"/>
  <c r="C2" i="19"/>
  <c r="C2" i="18"/>
  <c r="C2" i="17"/>
  <c r="C2" i="16"/>
  <c r="C7" i="18"/>
  <c r="C10" i="18" s="1"/>
  <c r="C7" i="17"/>
  <c r="D8" i="2" s="1"/>
  <c r="C7" i="16"/>
  <c r="D7" i="2" s="1"/>
  <c r="B2" i="2"/>
  <c r="D11" i="2" l="1"/>
  <c r="F6" i="23"/>
  <c r="D9" i="2"/>
  <c r="D16" i="2"/>
  <c r="F6" i="25"/>
  <c r="D14" i="2"/>
  <c r="F5" i="26"/>
  <c r="F6" i="26" s="1"/>
  <c r="C10" i="26"/>
  <c r="F5" i="24"/>
  <c r="F6" i="24" s="1"/>
  <c r="C10" i="24"/>
  <c r="F5" i="22"/>
  <c r="F6" i="22" s="1"/>
  <c r="C10" i="22"/>
  <c r="F5" i="21"/>
  <c r="F6" i="21" s="1"/>
  <c r="C10" i="21"/>
  <c r="C10" i="20"/>
  <c r="F6" i="20"/>
  <c r="F5" i="19"/>
  <c r="F6" i="19" s="1"/>
  <c r="C10" i="19"/>
  <c r="F5" i="18"/>
  <c r="F6" i="18" s="1"/>
  <c r="F5" i="17"/>
  <c r="F6" i="17" s="1"/>
  <c r="C10" i="17"/>
  <c r="F5" i="16"/>
  <c r="F6" i="16" s="1"/>
  <c r="C10" i="16"/>
  <c r="E6" i="2"/>
  <c r="C6" i="2"/>
  <c r="C10" i="4" l="1"/>
  <c r="F5" i="4"/>
  <c r="F6" i="4" s="1"/>
  <c r="D6" i="2"/>
  <c r="F6" i="2" s="1"/>
  <c r="F16" i="2"/>
  <c r="F17" i="2"/>
  <c r="F15" i="2"/>
  <c r="F14" i="2"/>
  <c r="F13" i="2"/>
  <c r="F12" i="2"/>
  <c r="F11" i="2"/>
  <c r="E18" i="2"/>
  <c r="C18" i="2"/>
  <c r="F9" i="2"/>
  <c r="F8" i="2"/>
  <c r="F7" i="2"/>
  <c r="D18" i="2" l="1"/>
  <c r="F18" i="2" s="1"/>
  <c r="F10" i="2"/>
</calcChain>
</file>

<file path=xl/sharedStrings.xml><?xml version="1.0" encoding="utf-8"?>
<sst xmlns="http://schemas.openxmlformats.org/spreadsheetml/2006/main" count="200" uniqueCount="46">
  <si>
    <t>ФОТ в тыс.рублей</t>
  </si>
  <si>
    <t>Процент профчленства</t>
  </si>
  <si>
    <t>Расчетная сумма  профсоюзного взноса</t>
  </si>
  <si>
    <t>Сумма профсоюзного взноса по данным хозоргана</t>
  </si>
  <si>
    <t>№ п/п</t>
  </si>
  <si>
    <t>Наименование</t>
  </si>
  <si>
    <t>Показатель</t>
  </si>
  <si>
    <t>1. Если в строке 4 ячейка зеленого цвета, то удержанные профвзносы соответствуют расчету</t>
  </si>
  <si>
    <t>3. Если в строке 5 отрицательное число, то ФОТ занижен, либо сумма профвзносов некорректна</t>
  </si>
  <si>
    <t>2. Если в строке 4 ячейка красного цвета  цвета, то необходима проверка полноты удержания профвзносов</t>
  </si>
  <si>
    <t xml:space="preserve">*Внести данные в 1, 2 и 4 строки </t>
    <phoneticPr fontId="5" type="noConversion"/>
  </si>
  <si>
    <t>Проверка полноты удержания профвзносов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</si>
  <si>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</si>
  <si>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</si>
  <si>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</si>
  <si>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</si>
  <si>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</si>
  <si>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</si>
  <si>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</si>
  <si>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</si>
  <si>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</si>
  <si>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</si>
  <si>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</si>
  <si>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</si>
  <si>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</si>
  <si>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ФОТ                        (в тыс.руб)</t>
  </si>
  <si>
    <t>ИТОГО:</t>
  </si>
  <si>
    <t>Сводная информация по анализу удержанных профвзносов</t>
  </si>
  <si>
    <t>Допустимый процент отклонения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</si>
  <si>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</si>
  <si>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</si>
  <si>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</si>
  <si>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</si>
  <si>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</si>
  <si>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</si>
  <si>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</si>
  <si>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</si>
  <si>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</si>
  <si>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</si>
  <si>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</si>
  <si>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</si>
  <si>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 xml:space="preserve">Процент отклонения фактического размера профвзноса от расчетного </t>
  </si>
  <si>
    <t>Фактически удержано
 (в руб)</t>
  </si>
  <si>
    <t>Расчетный размер профвзносов 
(в руб)</t>
  </si>
  <si>
    <t>% отклонения  при норме -процента</t>
  </si>
  <si>
    <t xml:space="preserve">*Внести данные в 1, 2 и 4 строки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</si>
</sst>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1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16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Protection="1">
      <protection locked="0"/>
    </xf>
    <xf numFmtId="9" fontId="1" fillId="0" borderId="1" xfId="0" applyNumberFormat="1" applyFont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37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zoomScaleNormal="100" workbookViewId="0">
      <selection activeCell="F18" sqref="F18"/>
    </sheetView>
  </sheetViews>
  <sheetFormatPr defaultRowHeight="15"/>
  <cols>
    <col min="1" max="1" width="6" customWidth="1"/>
    <col min="2" max="2" width="15" customWidth="1"/>
    <col min="3" max="3" width="12.7109375" customWidth="1"/>
    <col min="4" max="4" width="14.140625" customWidth="1"/>
    <col min="5" max="5" width="14" customWidth="1"/>
    <col min="6" max="6" width="11.85546875" customWidth="1"/>
    <col min="8" max="8" width="12.28515625" customWidth="1"/>
    <col min="11" max="11" width="9.140625" hidden="1" customWidth="1"/>
  </cols>
  <sheetData>
    <row r="1" spans="2:10">
      <c r="B1" s="43" t="s">
        <v>27</v>
      </c>
      <c r="C1" s="43"/>
      <c r="D1" s="43"/>
      <c r="E1" s="43"/>
      <c r="F1" s="43"/>
    </row>
    <row r="2" spans="2:10">
      <c r="B2" s="44" t="str">
        <f>январь!C2</f>
        <v>2026 год</v>
      </c>
      <c r="C2" s="44"/>
      <c r="D2" s="44"/>
      <c r="E2" s="44"/>
      <c r="F2" s="44"/>
    </row>
    <row r="3" spans="2:10" ht="15.75" thickBot="1"/>
    <row r="4" spans="2:10" ht="60.75" customHeight="1">
      <c r="B4" s="45" t="s">
        <v>24</v>
      </c>
      <c r="C4" s="47" t="s">
        <v>25</v>
      </c>
      <c r="D4" s="47" t="s">
        <v>43</v>
      </c>
      <c r="E4" s="47" t="s">
        <v>42</v>
      </c>
      <c r="F4" s="41" t="s">
        <v>44</v>
      </c>
      <c r="G4" s="23"/>
      <c r="H4" s="23"/>
      <c r="I4" s="40"/>
      <c r="J4" s="23"/>
    </row>
    <row r="5" spans="2:10" ht="15.75" thickBot="1">
      <c r="B5" s="46"/>
      <c r="C5" s="48"/>
      <c r="D5" s="48"/>
      <c r="E5" s="48"/>
      <c r="F5" s="42">
        <f>январь!C8*100</f>
        <v>3</v>
      </c>
      <c r="G5" s="23"/>
      <c r="H5" s="23"/>
      <c r="I5" s="40"/>
      <c r="J5" s="23"/>
    </row>
    <row r="6" spans="2:10">
      <c r="B6" s="35" t="s">
        <v>12</v>
      </c>
      <c r="C6" s="36">
        <f>январь!C5</f>
        <v>0</v>
      </c>
      <c r="D6" s="37">
        <f>январь!C7</f>
        <v>0</v>
      </c>
      <c r="E6" s="37">
        <f>январь!C9</f>
        <v>0</v>
      </c>
      <c r="F6" s="27" t="e">
        <f t="shared" ref="F6:F18" si="0">ROUND(D6/E6*100,2)-100</f>
        <v>#DIV/0!</v>
      </c>
    </row>
    <row r="7" spans="2:10">
      <c r="B7" s="24" t="s">
        <v>13</v>
      </c>
      <c r="C7" s="25">
        <f>март!C5</f>
        <v>0</v>
      </c>
      <c r="D7" s="26">
        <f>февраль!C7</f>
        <v>0</v>
      </c>
      <c r="E7" s="26">
        <f>февраль!C9</f>
        <v>0</v>
      </c>
      <c r="F7" s="27" t="e">
        <f t="shared" si="0"/>
        <v>#DIV/0!</v>
      </c>
    </row>
    <row r="8" spans="2:10">
      <c r="B8" s="24" t="s">
        <v>14</v>
      </c>
      <c r="C8" s="25">
        <f>март!C5</f>
        <v>0</v>
      </c>
      <c r="D8" s="26">
        <f>март!C7</f>
        <v>0</v>
      </c>
      <c r="E8" s="26">
        <f>март!C9</f>
        <v>0</v>
      </c>
      <c r="F8" s="27" t="e">
        <f t="shared" si="0"/>
        <v>#DIV/0!</v>
      </c>
    </row>
    <row r="9" spans="2:10">
      <c r="B9" s="24" t="s">
        <v>15</v>
      </c>
      <c r="C9" s="25">
        <f>апрель!C5</f>
        <v>0</v>
      </c>
      <c r="D9" s="26">
        <f>апрель!C7</f>
        <v>0</v>
      </c>
      <c r="E9" s="26">
        <f>апрель!C9</f>
        <v>0</v>
      </c>
      <c r="F9" s="27" t="e">
        <f t="shared" si="0"/>
        <v>#DIV/0!</v>
      </c>
    </row>
    <row r="10" spans="2:10">
      <c r="B10" s="24" t="s">
        <v>16</v>
      </c>
      <c r="C10" s="25">
        <f>май!C5</f>
        <v>0</v>
      </c>
      <c r="D10" s="26">
        <f>май!C7</f>
        <v>0</v>
      </c>
      <c r="E10" s="26">
        <f>май!C9</f>
        <v>0</v>
      </c>
      <c r="F10" s="27" t="e">
        <f t="shared" si="0"/>
        <v>#DIV/0!</v>
      </c>
    </row>
    <row r="11" spans="2:10">
      <c r="B11" s="24" t="s">
        <v>17</v>
      </c>
      <c r="C11" s="25">
        <f>июнь!C5</f>
        <v>0</v>
      </c>
      <c r="D11" s="26">
        <f>июнь!C7</f>
        <v>0</v>
      </c>
      <c r="E11" s="26">
        <f>июнь!C9</f>
        <v>0</v>
      </c>
      <c r="F11" s="27" t="e">
        <f t="shared" si="0"/>
        <v>#DIV/0!</v>
      </c>
    </row>
    <row r="12" spans="2:10">
      <c r="B12" s="24" t="s">
        <v>18</v>
      </c>
      <c r="C12" s="25">
        <f>июль!C5</f>
        <v>0</v>
      </c>
      <c r="D12" s="26">
        <f>июль!C7</f>
        <v>0</v>
      </c>
      <c r="E12" s="26">
        <f>июль!C9</f>
        <v>0</v>
      </c>
      <c r="F12" s="27" t="e">
        <f t="shared" si="0"/>
        <v>#DIV/0!</v>
      </c>
    </row>
    <row r="13" spans="2:10">
      <c r="B13" s="24" t="s">
        <v>19</v>
      </c>
      <c r="C13" s="25">
        <f>август!C5</f>
        <v>0</v>
      </c>
      <c r="D13" s="26">
        <f>август!C7</f>
        <v>0</v>
      </c>
      <c r="E13" s="26">
        <f>август!C9</f>
        <v>0</v>
      </c>
      <c r="F13" s="27" t="e">
        <f t="shared" si="0"/>
        <v>#DIV/0!</v>
      </c>
    </row>
    <row r="14" spans="2:10">
      <c r="B14" s="24" t="s">
        <v>20</v>
      </c>
      <c r="C14" s="25">
        <f>сентябрь!C5</f>
        <v>0</v>
      </c>
      <c r="D14" s="26">
        <f>сентябрь!C7</f>
        <v>0</v>
      </c>
      <c r="E14" s="26">
        <f>сентябрь!C9</f>
        <v>0</v>
      </c>
      <c r="F14" s="27" t="e">
        <f t="shared" si="0"/>
        <v>#DIV/0!</v>
      </c>
    </row>
    <row r="15" spans="2:10">
      <c r="B15" s="24" t="s">
        <v>21</v>
      </c>
      <c r="C15" s="25">
        <f>октябрь!C5</f>
        <v>0</v>
      </c>
      <c r="D15" s="26">
        <f>октябрь!C7</f>
        <v>0</v>
      </c>
      <c r="E15" s="26">
        <f>октябрь!C9</f>
        <v>0</v>
      </c>
      <c r="F15" s="27" t="e">
        <f t="shared" si="0"/>
        <v>#DIV/0!</v>
      </c>
    </row>
    <row r="16" spans="2:10">
      <c r="B16" s="24" t="s">
        <v>22</v>
      </c>
      <c r="C16" s="25">
        <f>ноябрь!C5</f>
        <v>0</v>
      </c>
      <c r="D16" s="26">
        <f>ноябрь!C7</f>
        <v>0</v>
      </c>
      <c r="E16" s="26">
        <f>ноябрь!C9</f>
        <v>0</v>
      </c>
      <c r="F16" s="27" t="e">
        <f t="shared" si="0"/>
        <v>#DIV/0!</v>
      </c>
    </row>
    <row r="17" spans="2:6" ht="15.75" thickBot="1">
      <c r="B17" s="28" t="s">
        <v>23</v>
      </c>
      <c r="C17" s="29">
        <f>декабрь!C5</f>
        <v>0</v>
      </c>
      <c r="D17" s="30">
        <f>декабрь!C7</f>
        <v>0</v>
      </c>
      <c r="E17" s="30">
        <f>декабрь!C9</f>
        <v>0</v>
      </c>
      <c r="F17" s="31" t="e">
        <f t="shared" si="0"/>
        <v>#DIV/0!</v>
      </c>
    </row>
    <row r="18" spans="2:6" ht="15.75" thickBot="1">
      <c r="B18" s="32" t="s">
        <v>26</v>
      </c>
      <c r="C18" s="33">
        <f>SUM(C6:C17)</f>
        <v>0</v>
      </c>
      <c r="D18" s="33">
        <f>SUM(D6:D17)</f>
        <v>0</v>
      </c>
      <c r="E18" s="33">
        <f>SUM(E6:E17)</f>
        <v>0</v>
      </c>
      <c r="F18" s="34" t="e">
        <f t="shared" si="0"/>
        <v>#DIV/0!</v>
      </c>
    </row>
  </sheetData>
  <sheetProtection algorithmName="SHA-512" hashValue="Ip8QmrecbIadcHC/fLtenCGKgqeaGetwpAq2WfdqSdRM1t6cjmWEkYzeWxUnU+BEJrv+3C0/o/iIaCpsgvN35w==" saltValue="jYQcmDvbfkFjf3ScKVMjug==" spinCount="100000" sheet="1" objects="1" scenarios="1"/>
  <customSheetViews>
    <customSheetView guid="{19AB0B45-D39E-40BB-8BD4-2E11A03DFEAD}" showPageBreaks="1" printArea="1" hiddenColumns="1">
      <selection activeCell="C5" sqref="C5"/>
      <colBreaks count="1" manualBreakCount="1">
        <brk id="6" max="1048575" man="1"/>
      </colBreaks>
      <pageMargins left="0.7" right="0.7" top="0.75" bottom="0.75" header="0.3" footer="0.3"/>
      <pageSetup paperSize="9" orientation="portrait" r:id="rId1"/>
    </customSheetView>
  </customSheetViews>
  <mergeCells count="6">
    <mergeCell ref="B1:F1"/>
    <mergeCell ref="B2:F2"/>
    <mergeCell ref="B4:B5"/>
    <mergeCell ref="C4:C5"/>
    <mergeCell ref="D4:D5"/>
    <mergeCell ref="E4:E5"/>
  </mergeCells>
  <phoneticPr fontId="5" type="noConversion"/>
  <conditionalFormatting sqref="E6:E17">
    <cfRule type="colorScale" priority="7">
      <colorScale>
        <cfvo type="num" val="$F$6&lt;=$F$5"/>
        <cfvo type="num" val="0"/>
        <color rgb="FF00B050"/>
        <color theme="0"/>
      </colorScale>
    </cfRule>
  </conditionalFormatting>
  <conditionalFormatting sqref="F6:F17">
    <cfRule type="cellIs" dxfId="36" priority="1" operator="greaterThan">
      <formula>$F$5</formula>
    </cfRule>
  </conditionalFormatting>
  <pageMargins left="0.7" right="0.7" top="0.75" bottom="0.75" header="0.3" footer="0.3"/>
  <pageSetup paperSize="9" orientation="portrait" r:id="rId2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C7" sqref="C7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30</v>
      </c>
      <c r="C2" s="21" t="s">
        <v>29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45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customSheetViews>
    <customSheetView guid="{19AB0B45-D39E-40BB-8BD4-2E11A03DFEAD}" showPageBreaks="1" printArea="1" hiddenColumns="1">
      <selection activeCell="B7" sqref="B7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35" priority="2">
      <formula>$F$6&gt;$C$9</formula>
    </cfRule>
    <cfRule type="expression" dxfId="34" priority="3">
      <formula>$F$6&lt;$C$9</formula>
    </cfRule>
  </conditionalFormatting>
  <conditionalFormatting sqref="C10">
    <cfRule type="expression" dxfId="33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C7" sqref="C7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31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32" priority="2">
      <formula>$F$6&gt;$C$9</formula>
    </cfRule>
    <cfRule type="expression" dxfId="31" priority="3">
      <formula>$F$6&lt;$C$9</formula>
    </cfRule>
  </conditionalFormatting>
  <conditionalFormatting sqref="C10">
    <cfRule type="expression" dxfId="30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C9" sqref="C9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32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29" priority="2">
      <formula>$F$6&gt;$C$9</formula>
    </cfRule>
    <cfRule type="expression" dxfId="28" priority="3">
      <formula>$F$6&lt;$C$9</formula>
    </cfRule>
  </conditionalFormatting>
  <conditionalFormatting sqref="C10">
    <cfRule type="expression" dxfId="27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C9" sqref="C9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33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26" priority="2">
      <formula>$F$6&gt;$C$9</formula>
    </cfRule>
    <cfRule type="expression" dxfId="25" priority="3">
      <formula>$F$6&lt;$C$9</formula>
    </cfRule>
  </conditionalFormatting>
  <conditionalFormatting sqref="C10">
    <cfRule type="expression" dxfId="24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C9" sqref="C9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34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23" priority="2">
      <formula>$F$6&gt;$C$9</formula>
    </cfRule>
    <cfRule type="expression" dxfId="22" priority="3">
      <formula>$F$6&lt;$C$9</formula>
    </cfRule>
  </conditionalFormatting>
  <conditionalFormatting sqref="C10">
    <cfRule type="expression" dxfId="21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35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20" priority="2">
      <formula>$F$6&gt;$C$9</formula>
    </cfRule>
    <cfRule type="expression" dxfId="19" priority="3">
      <formula>$F$6&lt;$C$9</formula>
    </cfRule>
  </conditionalFormatting>
  <conditionalFormatting sqref="C10">
    <cfRule type="expression" dxfId="18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36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17" priority="2">
      <formula>$F$6&gt;$C$9</formula>
    </cfRule>
    <cfRule type="expression" dxfId="16" priority="3">
      <formula>$F$6&lt;$C$9</formula>
    </cfRule>
  </conditionalFormatting>
  <conditionalFormatting sqref="C10">
    <cfRule type="expression" dxfId="15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37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14" priority="2">
      <formula>$F$6&gt;$C$9</formula>
    </cfRule>
    <cfRule type="expression" dxfId="13" priority="3">
      <formula>$F$6&lt;$C$9</formula>
    </cfRule>
  </conditionalFormatting>
  <conditionalFormatting sqref="C10">
    <cfRule type="expression" dxfId="12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38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11" priority="2">
      <formula>$F$6&gt;$C$9</formula>
    </cfRule>
    <cfRule type="expression" dxfId="10" priority="3">
      <formula>$F$6&lt;$C$9</formula>
    </cfRule>
  </conditionalFormatting>
  <conditionalFormatting sqref="C10">
    <cfRule type="expression" dxfId="9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2" sqref="B12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39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8" priority="2">
      <formula>$F$6&gt;$C$9</formula>
    </cfRule>
    <cfRule type="expression" dxfId="7" priority="3">
      <formula>$F$6&lt;$C$9</formula>
    </cfRule>
  </conditionalFormatting>
  <conditionalFormatting sqref="C10">
    <cfRule type="expression" dxfId="6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40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5" priority="2">
      <formula>$F$6&gt;$C$9</formula>
    </cfRule>
    <cfRule type="expression" dxfId="4" priority="3">
      <formula>$F$6&lt;$C$9</formula>
    </cfRule>
  </conditionalFormatting>
  <conditionalFormatting sqref="C10">
    <cfRule type="expression" dxfId="3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0" sqref="B10"/>
    </sheetView>
  </sheetViews>
  <sheetFormatPr defaultRowHeight="15"/>
  <cols>
    <col min="1" max="1" width="6.140625" customWidth="1"/>
    <col min="2" max="2" width="39" customWidth="1"/>
    <col min="3" max="3" width="20.5703125" customWidth="1"/>
    <col min="6" max="6" width="12.42578125" hidden="1" customWidth="1"/>
  </cols>
  <sheetData>
    <row r="1" spans="1:6" ht="45.6" customHeight="1">
      <c r="B1" s="49" t="s">
        <v>11</v>
      </c>
      <c r="C1" s="49"/>
    </row>
    <row r="2" spans="1:6" ht="18.75">
      <c r="B2" s="22" t="s">
        <v>40</v>
      </c>
      <c r="C2" s="21" t="str">
        <f>январь!C2</f>
        <v>2026 год</v>
      </c>
    </row>
    <row r="3" spans="1:6" ht="15.75" thickBot="1"/>
    <row r="4" spans="1:6" ht="41.25" thickBot="1">
      <c r="A4" s="17" t="s">
        <v>4</v>
      </c>
      <c r="B4" s="18" t="s">
        <v>5</v>
      </c>
      <c r="C4" s="19" t="s">
        <v>6</v>
      </c>
    </row>
    <row r="5" spans="1:6" ht="20.25">
      <c r="A5" s="14">
        <v>1</v>
      </c>
      <c r="B5" s="15" t="s">
        <v>0</v>
      </c>
      <c r="C5" s="16"/>
      <c r="F5" s="38">
        <f>C7*C8</f>
        <v>0</v>
      </c>
    </row>
    <row r="6" spans="1:6" ht="20.25">
      <c r="A6" s="10">
        <v>2</v>
      </c>
      <c r="B6" s="11" t="s">
        <v>1</v>
      </c>
      <c r="C6" s="13"/>
      <c r="F6" s="5">
        <f>C7-F5</f>
        <v>0</v>
      </c>
    </row>
    <row r="7" spans="1:6" ht="42" customHeight="1">
      <c r="A7" s="9">
        <v>3</v>
      </c>
      <c r="B7" s="3" t="s">
        <v>2</v>
      </c>
      <c r="C7" s="4">
        <f>ROUND(C5*1000*C6*1%,0)</f>
        <v>0</v>
      </c>
    </row>
    <row r="8" spans="1:6" ht="42" customHeight="1">
      <c r="A8" s="10">
        <v>4</v>
      </c>
      <c r="B8" s="12" t="s">
        <v>28</v>
      </c>
      <c r="C8" s="39">
        <v>0.03</v>
      </c>
    </row>
    <row r="9" spans="1:6" ht="45.6" customHeight="1">
      <c r="A9" s="10">
        <v>5</v>
      </c>
      <c r="B9" s="12" t="s">
        <v>3</v>
      </c>
      <c r="C9" s="20"/>
    </row>
    <row r="10" spans="1:6" ht="60.75">
      <c r="A10" s="9">
        <v>6</v>
      </c>
      <c r="B10" s="6" t="s">
        <v>41</v>
      </c>
      <c r="C10" s="7" t="e">
        <f>ROUND((C7/C9*100)-100,2)</f>
        <v>#DIV/0!</v>
      </c>
    </row>
    <row r="11" spans="1:6" ht="13.7" customHeight="1">
      <c r="B11" s="2"/>
      <c r="C11" s="1"/>
    </row>
    <row r="12" spans="1:6" ht="20.25">
      <c r="B12" s="8" t="s">
        <v>10</v>
      </c>
      <c r="C12" s="1"/>
    </row>
    <row r="13" spans="1:6" ht="37.35" customHeight="1">
      <c r="B13" s="50" t="s">
        <v>7</v>
      </c>
      <c r="C13" s="50"/>
    </row>
    <row r="14" spans="1:6" ht="37.35" customHeight="1">
      <c r="B14" s="50" t="s">
        <v>9</v>
      </c>
      <c r="C14" s="50"/>
    </row>
    <row r="15" spans="1:6" ht="42.6" customHeight="1">
      <c r="B15" s="50" t="s">
        <v>8</v>
      </c>
      <c r="C15" s="50"/>
    </row>
    <row r="16" spans="1:6" ht="20.25">
      <c r="C16" s="1"/>
    </row>
  </sheetData>
  <sheetProtection password="CC59" sheet="1" objects="1" scenarios="1"/>
  <customSheetViews>
    <customSheetView guid="{19AB0B45-D39E-40BB-8BD4-2E11A03DFEAD}" showPageBreaks="1" printArea="1" hiddenColumns="1">
      <selection activeCell="B10" sqref="B10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13:C13"/>
    <mergeCell ref="B14:C14"/>
    <mergeCell ref="B15:C15"/>
  </mergeCells>
  <conditionalFormatting sqref="C9">
    <cfRule type="expression" dxfId="2" priority="2">
      <formula>$F$6&gt;$C$9</formula>
    </cfRule>
    <cfRule type="expression" dxfId="1" priority="3">
      <formula>$F$6&lt;$C$9</formula>
    </cfRule>
  </conditionalFormatting>
  <conditionalFormatting sqref="C10">
    <cfRule type="expression" dxfId="0" priority="1">
      <formula>$C$10&lt;0</formula>
    </cfRule>
  </conditionalFormatting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свод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свод!Область_печати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Svetlana</cp:lastModifiedBy>
  <cp:lastPrinted>2025-03-26T13:43:52Z</cp:lastPrinted>
  <dcterms:created xsi:type="dcterms:W3CDTF">2025-03-16T17:13:52Z</dcterms:created>
  <dcterms:modified xsi:type="dcterms:W3CDTF">2026-06-16T10:31:17Z</dcterms:modified>
</cp:coreProperties>
</file>